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<sst xmlns="http://schemas.openxmlformats.org/spreadsheetml/2006/main" count="168" uniqueCount="113">
  <si>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</si>
  <si>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</si>
  <si>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</si>
  <si>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</si>
  <si>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</si>
  <si>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</si>
  <si>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</si>
  <si>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</si>
  <si>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</si>
  <si>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</si>
  <si>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</si>
  <si>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</si>
  <si>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</si>
  <si>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</si>
  <si>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</si>
  <si>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</si>
  <si>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</si>
  <si>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</si>
  <si>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</si>
  <si>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</si>
  <si>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</si>
  <si>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</si>
  <si>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</si>
  <si>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</si>
  <si>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</si>
  <si>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</si>
  <si>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</si>
  <si>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</si>
  <si>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</si>
  <si>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</si>
  <si>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</si>
  <si>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</si>
  <si>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</si>
  <si>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</si>
  <si>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</si>
  <si>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</si>
  <si>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</si>
  <si>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</si>
  <si>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</si>
  <si>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</si>
  <si>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</si>
  <si>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</si>
  <si>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</si>
  <si>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</si>
  <si>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</si>
  <si>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</si>
  <si>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</si>
  <si>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</si>
  <si>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</si>
  <si>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</si>
  <si>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</si>
  <si>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</si>
  <si>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</si>
  <si>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</si>
  <si>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</si>
  <si>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</si>
  <si>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</si>
  <si>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</si>
  <si>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</si>
  <si>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</si>
  <si>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</si>
  <si>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</si>
  <si>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</si>
  <si>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</si>
  <si>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</si>
  <si>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</si>
  <si>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</si>
  <si>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</si>
  <si>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</si>
  <si>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</si>
  <si>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</si>
  <si>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</si>
  <si>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</si>
  <si>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</si>
  <si>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</si>
  <si>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</si>
  <si>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</si>
  <si>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</si>
  <si>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</si>
  <si>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</si>
  <si>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</si>
  <si>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</si>
  <si>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</si>
  <si>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</si>
  <si>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</si>
  <si>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</si>
  <si>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</si>
  <si>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</si>
  <si>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</si>
  <si>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</si>
  <si>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</si>
  <si>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</si>
  <si>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</si>
  <si>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</si>
  <si>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</si>
  <si>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</si>
  <si>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</si>
  <si>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</si>
  <si>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</si>
  <si>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</si>
  <si>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</si>
  <si>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</si>
  <si>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</si>
  <si>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</si>
  <si>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</si>
  <si>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</si>
  <si>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</si>
  <si>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</si>
  <si>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</si>
  <si>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</si>
  <si>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</si>
  <si>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</si>
  <si>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01.07.2019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</si>
</sst>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105907.4</c:v>
                </c:pt>
              </c:numCache>
            </c:numRef>
          </c:val>
          <c:shape val="box"/>
        </c:ser>
        <c:shape val="box"/>
        <c:axId val="6881832"/>
        <c:axId val="61936489"/>
      </c:bar3D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508099.69999999984</c:v>
                </c:pt>
              </c:numCache>
            </c:numRef>
          </c:val>
          <c:shape val="box"/>
        </c:ser>
        <c:shape val="box"/>
        <c:axId val="20557490"/>
        <c:axId val="50799683"/>
      </c:bar3D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201314.4369999999</c:v>
                </c:pt>
              </c:numCache>
            </c:numRef>
          </c:val>
          <c:shape val="box"/>
        </c:ser>
        <c:shape val="box"/>
        <c:axId val="54543964"/>
        <c:axId val="21133629"/>
      </c:bar3D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12292.199999999999</c:v>
                </c:pt>
              </c:numCache>
            </c:numRef>
          </c:val>
          <c:shape val="box"/>
        </c:ser>
        <c:shape val="box"/>
        <c:axId val="55984934"/>
        <c:axId val="34102359"/>
      </c:bar3D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4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22729.7</c:v>
                </c:pt>
              </c:numCache>
            </c:numRef>
          </c:val>
          <c:shape val="box"/>
        </c:ser>
        <c:shape val="box"/>
        <c:axId val="38485776"/>
        <c:axId val="10827665"/>
      </c:bar3D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27665"/>
        <c:crosses val="autoZero"/>
        <c:auto val="1"/>
        <c:lblOffset val="100"/>
        <c:tickLblSkip val="2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3600.1</c:v>
                </c:pt>
              </c:numCache>
            </c:numRef>
          </c:val>
          <c:shape val="box"/>
        </c:ser>
        <c:shape val="box"/>
        <c:axId val="30340122"/>
        <c:axId val="4625643"/>
      </c:bar3D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45018.7</c:v>
                </c:pt>
              </c:numCache>
            </c:numRef>
          </c:val>
          <c:shape val="box"/>
        </c:ser>
        <c:shape val="box"/>
        <c:axId val="41630788"/>
        <c:axId val="39132773"/>
      </c:bar3D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418636.4000000001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508099.69999999984</c:v>
                </c:pt>
                <c:pt idx="1">
                  <c:v>201314.4369999999</c:v>
                </c:pt>
                <c:pt idx="2">
                  <c:v>12292.199999999999</c:v>
                </c:pt>
                <c:pt idx="3">
                  <c:v>22729.7</c:v>
                </c:pt>
                <c:pt idx="4">
                  <c:v>3600.1</c:v>
                </c:pt>
                <c:pt idx="5">
                  <c:v>105907.4</c:v>
                </c:pt>
                <c:pt idx="6">
                  <c:v>45018.7</c:v>
                </c:pt>
              </c:numCache>
            </c:numRef>
          </c:val>
          <c:shape val="box"/>
        </c:ser>
        <c:shape val="box"/>
        <c:axId val="16650638"/>
        <c:axId val="15638015"/>
      </c:bar3D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549678.5999999999</c:v>
                </c:pt>
                <c:pt idx="1">
                  <c:v>60156.69999999997</c:v>
                </c:pt>
                <c:pt idx="2">
                  <c:v>26377.600000000002</c:v>
                </c:pt>
                <c:pt idx="3">
                  <c:v>36636.2</c:v>
                </c:pt>
                <c:pt idx="4">
                  <c:v>37.099999999999994</c:v>
                </c:pt>
                <c:pt idx="5">
                  <c:v>536093.0567900001</c:v>
                </c:pt>
              </c:numCache>
            </c:numRef>
          </c:val>
          <c:shape val="box"/>
        </c:ser>
        <c:shape val="box"/>
        <c:axId val="6524408"/>
        <c:axId val="58719673"/>
      </c:bar3D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v>579162.3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</f>
        <v>508099.69999999984</v>
      </c>
      <c r="E6" s="3">
        <f>D6/D156*100</f>
        <v>42.02716441546499</v>
      </c>
      <c r="F6" s="3">
        <f>D6/B6*100</f>
        <v>87.73010605144704</v>
      </c>
      <c r="G6" s="3">
        <f aca="true" t="shared" si="0" ref="G6:G43">D6/C6*100</f>
        <v>55.11212139815878</v>
      </c>
      <c r="H6" s="36">
        <f aca="true" t="shared" si="1" ref="H6:H12">B6-D6</f>
        <v>71062.60000000021</v>
      </c>
      <c r="I6" s="36">
        <f aca="true" t="shared" si="2" ref="I6:I43">C6-D6</f>
        <v>413838.5000000001</v>
      </c>
      <c r="J6" s="135"/>
      <c r="L6" s="136">
        <f>H6-H7</f>
        <v>58032.4000000002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</f>
        <v>183211.9</v>
      </c>
      <c r="E7" s="125">
        <f>D7/D6*100</f>
        <v>36.05825785766063</v>
      </c>
      <c r="F7" s="125">
        <f>D7/B7*100</f>
        <v>93.3601403572424</v>
      </c>
      <c r="G7" s="125">
        <f>D7/C7*100</f>
        <v>61.28320434145906</v>
      </c>
      <c r="H7" s="124">
        <f t="shared" si="1"/>
        <v>13030.200000000012</v>
      </c>
      <c r="I7" s="124">
        <f t="shared" si="2"/>
        <v>115747.50000000003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</f>
        <v>417955</v>
      </c>
      <c r="E8" s="93">
        <f>D8/D6*100</f>
        <v>82.25846226636232</v>
      </c>
      <c r="F8" s="93">
        <f>D8/B8*100</f>
        <v>90.003458399928</v>
      </c>
      <c r="G8" s="93">
        <f t="shared" si="0"/>
        <v>57.29789145733548</v>
      </c>
      <c r="H8" s="91">
        <f t="shared" si="1"/>
        <v>46421.59999999998</v>
      </c>
      <c r="I8" s="91">
        <f t="shared" si="2"/>
        <v>311487.19999999995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0.007301716572554562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</f>
        <v>24517.100000000002</v>
      </c>
      <c r="E10" s="93">
        <f>D10/D6*100</f>
        <v>4.8252537838538405</v>
      </c>
      <c r="F10" s="93">
        <f aca="true" t="shared" si="3" ref="F10:F41">D10/B10*100</f>
        <v>90.81214626485318</v>
      </c>
      <c r="G10" s="93">
        <f t="shared" si="0"/>
        <v>56.43925616600445</v>
      </c>
      <c r="H10" s="91">
        <f t="shared" si="1"/>
        <v>2480.4999999999964</v>
      </c>
      <c r="I10" s="91">
        <f t="shared" si="2"/>
        <v>18922.7</v>
      </c>
    </row>
    <row r="11" spans="1:9" s="135" customFormat="1" ht="18">
      <c r="A11" s="89" t="s">
        <v>0</v>
      </c>
      <c r="B11" s="108">
        <v>57233.2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</f>
        <v>48187.89999999998</v>
      </c>
      <c r="E11" s="93">
        <f>D11/D6*100</f>
        <v>9.4839457689111</v>
      </c>
      <c r="F11" s="93">
        <f t="shared" si="3"/>
        <v>84.19571157999201</v>
      </c>
      <c r="G11" s="93">
        <f t="shared" si="0"/>
        <v>49.042415039650855</v>
      </c>
      <c r="H11" s="91">
        <f t="shared" si="1"/>
        <v>9045.300000000017</v>
      </c>
      <c r="I11" s="91">
        <f t="shared" si="2"/>
        <v>50069.700000000026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</f>
        <v>6195.700000000001</v>
      </c>
      <c r="E12" s="93">
        <f>D12/D6*100</f>
        <v>1.219386667616612</v>
      </c>
      <c r="F12" s="93">
        <f t="shared" si="3"/>
        <v>79.72437398666908</v>
      </c>
      <c r="G12" s="93">
        <f t="shared" si="0"/>
        <v>47.69775587974903</v>
      </c>
      <c r="H12" s="91">
        <f t="shared" si="1"/>
        <v>1575.699999999999</v>
      </c>
      <c r="I12" s="91">
        <f t="shared" si="2"/>
        <v>6793.799999999999</v>
      </c>
    </row>
    <row r="13" spans="1:9" s="135" customFormat="1" ht="18.75" thickBot="1">
      <c r="A13" s="89" t="s">
        <v>25</v>
      </c>
      <c r="B13" s="109">
        <f>B6-B8-B9-B10-B11-B12</f>
        <v>22731.800000000083</v>
      </c>
      <c r="C13" s="109">
        <f>C6-C8-C9-C10-C11-C12</f>
        <v>37704.19999999998</v>
      </c>
      <c r="D13" s="109">
        <f>D6-D8-D9-D10-D11-D12</f>
        <v>11206.899999999845</v>
      </c>
      <c r="E13" s="93">
        <f>D13/D6*100</f>
        <v>2.205649796683574</v>
      </c>
      <c r="F13" s="93">
        <f t="shared" si="3"/>
        <v>49.30053933256409</v>
      </c>
      <c r="G13" s="93">
        <f t="shared" si="0"/>
        <v>29.723213859463538</v>
      </c>
      <c r="H13" s="91">
        <f aca="true" t="shared" si="4" ref="H13:H44">B13-D13</f>
        <v>11524.900000000238</v>
      </c>
      <c r="I13" s="91">
        <f t="shared" si="2"/>
        <v>26497.300000000138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254423.8</v>
      </c>
      <c r="C18" s="35">
        <f>417020.2+71.9+897.7-0.1-33.9+680.4+0.2</f>
        <v>418636.4000000001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</f>
        <v>201314.4369999999</v>
      </c>
      <c r="E18" s="3">
        <f>D18/D156*100</f>
        <v>16.651603893892805</v>
      </c>
      <c r="F18" s="3">
        <f>D18/B18*100</f>
        <v>79.12563093547061</v>
      </c>
      <c r="G18" s="3">
        <f t="shared" si="0"/>
        <v>48.0881349543422</v>
      </c>
      <c r="H18" s="156">
        <f t="shared" si="4"/>
        <v>53109.3630000001</v>
      </c>
      <c r="I18" s="36">
        <f t="shared" si="2"/>
        <v>217321.9630000002</v>
      </c>
      <c r="J18" s="135"/>
      <c r="L18" s="136">
        <f>H18-H19</f>
        <v>35914.70000000011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</f>
        <v>102471.73700000001</v>
      </c>
      <c r="E19" s="125">
        <f>D19/D18*100</f>
        <v>50.90133550630552</v>
      </c>
      <c r="F19" s="125">
        <f t="shared" si="3"/>
        <v>85.63116881597509</v>
      </c>
      <c r="G19" s="125">
        <f t="shared" si="0"/>
        <v>49.89953402893802</v>
      </c>
      <c r="H19" s="124">
        <f t="shared" si="4"/>
        <v>17194.662999999986</v>
      </c>
      <c r="I19" s="124">
        <f t="shared" si="2"/>
        <v>102884.36300000003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0.2467284549493091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253836.3</v>
      </c>
      <c r="C25" s="109">
        <f>C18-C24</f>
        <v>417637.00000000006</v>
      </c>
      <c r="D25" s="109">
        <f>D18-D24</f>
        <v>200817.73699999988</v>
      </c>
      <c r="E25" s="93">
        <f>D25/D18*100</f>
        <v>99.75327154505068</v>
      </c>
      <c r="F25" s="93">
        <f t="shared" si="3"/>
        <v>79.11308863231929</v>
      </c>
      <c r="G25" s="93">
        <f t="shared" si="0"/>
        <v>48.08427821289777</v>
      </c>
      <c r="H25" s="91">
        <f t="shared" si="4"/>
        <v>53018.56300000011</v>
      </c>
      <c r="I25" s="91">
        <f t="shared" si="2"/>
        <v>216819.26300000018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15370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</f>
        <v>12292.199999999999</v>
      </c>
      <c r="E33" s="3">
        <f>D33/D156*100</f>
        <v>1.0167420103333633</v>
      </c>
      <c r="F33" s="3">
        <f>D33/B33*100</f>
        <v>79.97527651268705</v>
      </c>
      <c r="G33" s="155">
        <f t="shared" si="0"/>
        <v>45.72514767806924</v>
      </c>
      <c r="H33" s="156">
        <f t="shared" si="4"/>
        <v>3077.800000000001</v>
      </c>
      <c r="I33" s="36">
        <f t="shared" si="2"/>
        <v>14590.6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</f>
        <v>6922.4000000000015</v>
      </c>
      <c r="E34" s="93">
        <f>D34/D33*100</f>
        <v>56.315386993377935</v>
      </c>
      <c r="F34" s="93">
        <f t="shared" si="3"/>
        <v>81.77672770230362</v>
      </c>
      <c r="G34" s="93">
        <f t="shared" si="0"/>
        <v>48.558481460177624</v>
      </c>
      <c r="H34" s="91">
        <f t="shared" si="4"/>
        <v>1542.5999999999985</v>
      </c>
      <c r="I34" s="91">
        <f t="shared" si="2"/>
        <v>7333.399999999998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0.4433705927336034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7.957891996550661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2.0281153902474744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0.4856738419485528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5195</v>
      </c>
      <c r="C39" s="108">
        <f>C33-C34-C36-C37-C35-C38</f>
        <v>9164.699999999999</v>
      </c>
      <c r="D39" s="108">
        <f>D33-D34-D36-D37-D35-D38</f>
        <v>4028.0999999999976</v>
      </c>
      <c r="E39" s="93">
        <f>D39/D33*100</f>
        <v>32.76956118514178</v>
      </c>
      <c r="F39" s="93">
        <f t="shared" si="3"/>
        <v>77.53801732435029</v>
      </c>
      <c r="G39" s="93">
        <f t="shared" si="0"/>
        <v>43.95233886542929</v>
      </c>
      <c r="H39" s="91">
        <f t="shared" si="4"/>
        <v>1166.9000000000024</v>
      </c>
      <c r="I39" s="91">
        <f t="shared" si="2"/>
        <v>5136.600000000001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</f>
        <v>421.7000000000001</v>
      </c>
      <c r="E43" s="3">
        <f>D43/D156*100</f>
        <v>0.034880664629405596</v>
      </c>
      <c r="F43" s="3">
        <f>D43/B43*100</f>
        <v>74.11247803163447</v>
      </c>
      <c r="G43" s="3">
        <f t="shared" si="0"/>
        <v>43.026221814100616</v>
      </c>
      <c r="H43" s="156">
        <f t="shared" si="4"/>
        <v>147.2999999999999</v>
      </c>
      <c r="I43" s="36">
        <f t="shared" si="2"/>
        <v>558.3999999999999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9772.5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346.4+682.6-0.1+14.1+556.7+0.1+721.1+127.1+71.4+15.4+390.3+13.9+56.1+905.8+4.8+61.3+2.9+439.8+0.3+42+847.9+8.3+402.3+0.1+20.1+0.2+4.4+30.8+63.8+859.4+10.5+475.1+926.2</f>
        <v>8101.100000000001</v>
      </c>
      <c r="E46" s="3">
        <f>D46/D156*100</f>
        <v>0.67007766713132</v>
      </c>
      <c r="F46" s="3">
        <f>D46/B46*100</f>
        <v>82.89690457917628</v>
      </c>
      <c r="G46" s="3">
        <f aca="true" t="shared" si="5" ref="G46:G78">D46/C46*100</f>
        <v>48.290682356026885</v>
      </c>
      <c r="H46" s="36">
        <f>B46-D46</f>
        <v>1671.3999999999987</v>
      </c>
      <c r="I46" s="36">
        <f aca="true" t="shared" si="6" ref="I46:I79">C46-D46</f>
        <v>8674.599999999995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90.88271963066742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0.6060905309155545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6.574415820073816</v>
      </c>
      <c r="F50" s="93">
        <f t="shared" si="7"/>
        <v>75.47116338387416</v>
      </c>
      <c r="G50" s="93">
        <f t="shared" si="5"/>
        <v>53.34535256410257</v>
      </c>
      <c r="H50" s="91">
        <f t="shared" si="8"/>
        <v>173.10000000000002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238.99999999999994</v>
      </c>
      <c r="C51" s="109">
        <f>C46-C47-C50-C49-C48</f>
        <v>398.49999999999744</v>
      </c>
      <c r="D51" s="109">
        <f>D46-D47-D50-D49-D48</f>
        <v>156.90000000000126</v>
      </c>
      <c r="E51" s="93">
        <f>D51/D46*100</f>
        <v>1.9367740183432032</v>
      </c>
      <c r="F51" s="93">
        <f t="shared" si="7"/>
        <v>65.6485355648541</v>
      </c>
      <c r="G51" s="93">
        <f t="shared" si="5"/>
        <v>39.37264742785502</v>
      </c>
      <c r="H51" s="91">
        <f t="shared" si="8"/>
        <v>82.09999999999869</v>
      </c>
      <c r="I51" s="91">
        <f t="shared" si="6"/>
        <v>241.5999999999962</v>
      </c>
    </row>
    <row r="52" spans="1:10" ht="18.75" thickBot="1">
      <c r="A52" s="18" t="s">
        <v>4</v>
      </c>
      <c r="B52" s="34">
        <v>32326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</f>
        <v>22729.7</v>
      </c>
      <c r="E52" s="3">
        <f>D52/D156*100</f>
        <v>1.880073613533318</v>
      </c>
      <c r="F52" s="3">
        <f>D52/B52*100</f>
        <v>70.31398873971416</v>
      </c>
      <c r="G52" s="3">
        <f t="shared" si="5"/>
        <v>43.834203086369754</v>
      </c>
      <c r="H52" s="36">
        <f>B52-D52</f>
        <v>9596.3</v>
      </c>
      <c r="I52" s="36">
        <f t="shared" si="6"/>
        <v>29124.100000000002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</f>
        <v>13576.5</v>
      </c>
      <c r="E53" s="93">
        <f>D53/D52*100</f>
        <v>59.73022081241724</v>
      </c>
      <c r="F53" s="93">
        <f t="shared" si="7"/>
        <v>79.80308596620132</v>
      </c>
      <c r="G53" s="93">
        <f t="shared" si="5"/>
        <v>52.29796724948863</v>
      </c>
      <c r="H53" s="91">
        <f t="shared" si="8"/>
        <v>3436</v>
      </c>
      <c r="I53" s="91">
        <f t="shared" si="6"/>
        <v>12383.400000000001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</f>
        <v>1405.4000000000005</v>
      </c>
      <c r="E55" s="93">
        <f>D55/D52*100</f>
        <v>6.18309964495792</v>
      </c>
      <c r="F55" s="93">
        <f t="shared" si="7"/>
        <v>57.70952244076707</v>
      </c>
      <c r="G55" s="93">
        <f t="shared" si="5"/>
        <v>34.42835795301439</v>
      </c>
      <c r="H55" s="91">
        <f t="shared" si="8"/>
        <v>1029.8999999999996</v>
      </c>
      <c r="I55" s="91">
        <f t="shared" si="6"/>
        <v>2676.7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</f>
        <v>669.0999999999999</v>
      </c>
      <c r="E56" s="93">
        <f>D56/D52*100</f>
        <v>2.9437256101048406</v>
      </c>
      <c r="F56" s="93">
        <f t="shared" si="7"/>
        <v>83.21104340256186</v>
      </c>
      <c r="G56" s="93">
        <f t="shared" si="5"/>
        <v>47.40347148423662</v>
      </c>
      <c r="H56" s="91">
        <f t="shared" si="8"/>
        <v>135.0000000000001</v>
      </c>
      <c r="I56" s="91">
        <f t="shared" si="6"/>
        <v>742.4000000000001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5.297034276739244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9994.399999999998</v>
      </c>
      <c r="C58" s="109">
        <f>C52-C53-C56-C55-C54-C57</f>
        <v>16703.9</v>
      </c>
      <c r="D58" s="109">
        <f>D52-D53-D56-D55-D54-D57</f>
        <v>5874.7</v>
      </c>
      <c r="E58" s="93">
        <f>D58/D52*100</f>
        <v>25.845919655780765</v>
      </c>
      <c r="F58" s="93">
        <f t="shared" si="7"/>
        <v>58.7799167533819</v>
      </c>
      <c r="G58" s="93">
        <f t="shared" si="5"/>
        <v>35.16963104424715</v>
      </c>
      <c r="H58" s="91">
        <f>B58-D58</f>
        <v>4119.699999999998</v>
      </c>
      <c r="I58" s="91">
        <f>C58-D58</f>
        <v>10829.2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</f>
        <v>3600.1</v>
      </c>
      <c r="E60" s="3">
        <f>D60/D156*100</f>
        <v>0.2977801297897156</v>
      </c>
      <c r="F60" s="3">
        <f>D60/B60*100</f>
        <v>53.17568166376178</v>
      </c>
      <c r="G60" s="3">
        <f t="shared" si="5"/>
        <v>40.661177560171225</v>
      </c>
      <c r="H60" s="36">
        <f>B60-D60</f>
        <v>3170.1</v>
      </c>
      <c r="I60" s="36">
        <f t="shared" si="6"/>
        <v>5253.799999999999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49.368073109080306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9.763617677286742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6.808144218216161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</f>
        <v>945.7</v>
      </c>
      <c r="E64" s="93">
        <f>D64/D60*100</f>
        <v>26.268714757923394</v>
      </c>
      <c r="F64" s="93">
        <f t="shared" si="7"/>
        <v>28.82177252224796</v>
      </c>
      <c r="G64" s="93">
        <f t="shared" si="5"/>
        <v>27.53851081797269</v>
      </c>
      <c r="H64" s="91">
        <f t="shared" si="8"/>
        <v>2335.5</v>
      </c>
      <c r="I64" s="91">
        <f t="shared" si="6"/>
        <v>2488.3999999999996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280.4999999999998</v>
      </c>
      <c r="E65" s="93">
        <f>D65/D60*100</f>
        <v>7.791450237493397</v>
      </c>
      <c r="F65" s="93">
        <f t="shared" si="7"/>
        <v>48.4288674033149</v>
      </c>
      <c r="G65" s="93">
        <f t="shared" si="5"/>
        <v>31.24999999999998</v>
      </c>
      <c r="H65" s="91">
        <f t="shared" si="8"/>
        <v>298.70000000000005</v>
      </c>
      <c r="I65" s="91">
        <f t="shared" si="6"/>
        <v>617.1000000000001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310.5</v>
      </c>
      <c r="C70" s="35">
        <f>C71+C72</f>
        <v>429.6</v>
      </c>
      <c r="D70" s="36">
        <f>D71+D72</f>
        <v>248.4</v>
      </c>
      <c r="E70" s="27">
        <f>D70/D156*100</f>
        <v>0.020546258226095206</v>
      </c>
      <c r="F70" s="3">
        <f>D70/B70*100</f>
        <v>80</v>
      </c>
      <c r="G70" s="3">
        <f t="shared" si="5"/>
        <v>57.821229050279335</v>
      </c>
      <c r="H70" s="36">
        <f>B70-D70</f>
        <v>62.099999999999994</v>
      </c>
      <c r="I70" s="36">
        <f t="shared" si="6"/>
        <v>181.20000000000002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v>93.2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33.36909871244635</v>
      </c>
      <c r="G72" s="93">
        <f t="shared" si="5"/>
        <v>14.649081488459728</v>
      </c>
      <c r="H72" s="91">
        <f t="shared" si="8"/>
        <v>62.10000000000001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130983.9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</f>
        <v>105907.4</v>
      </c>
      <c r="E92" s="3">
        <f>D92/D156*100</f>
        <v>8.760067586370191</v>
      </c>
      <c r="F92" s="3">
        <f aca="true" t="shared" si="11" ref="F92:F98">D92/B92*100</f>
        <v>80.85528068716842</v>
      </c>
      <c r="G92" s="3">
        <f t="shared" si="9"/>
        <v>50.545027270453794</v>
      </c>
      <c r="H92" s="36">
        <f aca="true" t="shared" si="12" ref="H92:H98">B92-D92</f>
        <v>25076.5</v>
      </c>
      <c r="I92" s="36">
        <f t="shared" si="10"/>
        <v>103623.4</v>
      </c>
      <c r="J92" s="135"/>
    </row>
    <row r="93" spans="1:9" s="135" customFormat="1" ht="21.75" customHeight="1">
      <c r="A93" s="89" t="s">
        <v>3</v>
      </c>
      <c r="B93" s="108">
        <v>123450.1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</f>
        <v>100699.39999999995</v>
      </c>
      <c r="E93" s="93">
        <f>D93/D92*100</f>
        <v>95.08249659608296</v>
      </c>
      <c r="F93" s="93">
        <f t="shared" si="11"/>
        <v>81.57093432893124</v>
      </c>
      <c r="G93" s="93">
        <f t="shared" si="9"/>
        <v>51.25715670225672</v>
      </c>
      <c r="H93" s="91">
        <f t="shared" si="12"/>
        <v>22750.700000000055</v>
      </c>
      <c r="I93" s="91">
        <f t="shared" si="10"/>
        <v>95759.80000000006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</f>
        <v>1249.1000000000001</v>
      </c>
      <c r="E94" s="93">
        <f>D94/D92*100</f>
        <v>1.1794265556514467</v>
      </c>
      <c r="F94" s="93">
        <f t="shared" si="11"/>
        <v>90.37042396180004</v>
      </c>
      <c r="G94" s="93">
        <f t="shared" si="9"/>
        <v>46.18257107997191</v>
      </c>
      <c r="H94" s="91">
        <f t="shared" si="12"/>
        <v>133.0999999999999</v>
      </c>
      <c r="I94" s="91">
        <f t="shared" si="10"/>
        <v>1455.5999999999997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6151.5999999999885</v>
      </c>
      <c r="C96" s="109">
        <f>C92-C93-C94-C95</f>
        <v>10366.899999999976</v>
      </c>
      <c r="D96" s="109">
        <f>D92-D93-D94-D95</f>
        <v>3958.9000000000433</v>
      </c>
      <c r="E96" s="93">
        <f>D96/D92*100</f>
        <v>3.7380768482656013</v>
      </c>
      <c r="F96" s="93">
        <f t="shared" si="11"/>
        <v>64.3556147994026</v>
      </c>
      <c r="G96" s="93">
        <f>D96/C96*100</f>
        <v>38.18788644628628</v>
      </c>
      <c r="H96" s="91">
        <f t="shared" si="12"/>
        <v>2192.6999999999452</v>
      </c>
      <c r="I96" s="91">
        <f>C96-D96</f>
        <v>6407.999999999933</v>
      </c>
    </row>
    <row r="97" spans="1:10" ht="18.75">
      <c r="A97" s="75" t="s">
        <v>10</v>
      </c>
      <c r="B97" s="83">
        <v>60184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</f>
        <v>45018.7</v>
      </c>
      <c r="E97" s="74">
        <f>D97/D156*100</f>
        <v>3.723694988740387</v>
      </c>
      <c r="F97" s="76">
        <f t="shared" si="11"/>
        <v>74.80177455802206</v>
      </c>
      <c r="G97" s="73">
        <f>D97/C97*100</f>
        <v>33.70190396551556</v>
      </c>
      <c r="H97" s="77">
        <f t="shared" si="12"/>
        <v>15165.300000000003</v>
      </c>
      <c r="I97" s="79">
        <f>C97-D97</f>
        <v>88560.40000000001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16.512249354157273</v>
      </c>
      <c r="F98" s="116">
        <f t="shared" si="11"/>
        <v>79.96041563582385</v>
      </c>
      <c r="G98" s="117">
        <f>D98/C98*100</f>
        <v>45.391595325036945</v>
      </c>
      <c r="H98" s="118">
        <f t="shared" si="12"/>
        <v>1863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41645.4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</f>
        <v>30549.800000000007</v>
      </c>
      <c r="E104" s="16">
        <f>D104/D156*100</f>
        <v>2.526908532832381</v>
      </c>
      <c r="F104" s="16">
        <f>D104/B104*100</f>
        <v>73.35696139309505</v>
      </c>
      <c r="G104" s="16">
        <f aca="true" t="shared" si="13" ref="G104:G154">D104/C104*100</f>
        <v>41.44396887951325</v>
      </c>
      <c r="H104" s="61">
        <f aca="true" t="shared" si="14" ref="H104:H154">B104-D104</f>
        <v>11095.599999999995</v>
      </c>
      <c r="I104" s="61">
        <f aca="true" t="shared" si="15" ref="I104:I154">C104-D104</f>
        <v>43163.70000000001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0.37054252400997706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v>37146.4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</f>
        <v>27614.400000000012</v>
      </c>
      <c r="E106" s="93">
        <f>D106/D104*100</f>
        <v>90.39142645778371</v>
      </c>
      <c r="F106" s="93">
        <f aca="true" t="shared" si="16" ref="F106:F154">D106/B106*100</f>
        <v>74.33937070617883</v>
      </c>
      <c r="G106" s="93">
        <f t="shared" si="13"/>
        <v>42.09165708920304</v>
      </c>
      <c r="H106" s="91">
        <f t="shared" si="14"/>
        <v>9531.999999999989</v>
      </c>
      <c r="I106" s="91">
        <f t="shared" si="15"/>
        <v>37991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4227.199999999997</v>
      </c>
      <c r="C108" s="105">
        <f>C104-C105-C106</f>
        <v>7564.5</v>
      </c>
      <c r="D108" s="105">
        <f>D104-D105-D106</f>
        <v>2822.1999999999935</v>
      </c>
      <c r="E108" s="106">
        <f>D108/D104*100</f>
        <v>9.238031018206314</v>
      </c>
      <c r="F108" s="106">
        <f t="shared" si="16"/>
        <v>66.76286903860701</v>
      </c>
      <c r="G108" s="106">
        <f t="shared" si="13"/>
        <v>37.308480401877105</v>
      </c>
      <c r="H108" s="107">
        <f t="shared" si="14"/>
        <v>1405.0000000000036</v>
      </c>
      <c r="I108" s="107">
        <f t="shared" si="15"/>
        <v>4742.300000000007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315572.2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270696.01979</v>
      </c>
      <c r="E109" s="64">
        <f>D109/D156*100</f>
        <v>22.39046023905603</v>
      </c>
      <c r="F109" s="64">
        <f>D109/B109*100</f>
        <v>85.77942537080261</v>
      </c>
      <c r="G109" s="64">
        <f t="shared" si="13"/>
        <v>41.987331302132056</v>
      </c>
      <c r="H109" s="63">
        <f t="shared" si="14"/>
        <v>44876.18021000002</v>
      </c>
      <c r="I109" s="63">
        <f t="shared" si="15"/>
        <v>374012.78021000006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</f>
        <v>1484.4999999999998</v>
      </c>
      <c r="E110" s="86">
        <f>D110/D109*100</f>
        <v>0.5484011184027169</v>
      </c>
      <c r="F110" s="86">
        <f t="shared" si="16"/>
        <v>52.72785394615329</v>
      </c>
      <c r="G110" s="86">
        <f t="shared" si="13"/>
        <v>29.787105965447353</v>
      </c>
      <c r="H110" s="87">
        <f t="shared" si="14"/>
        <v>1330.9000000000003</v>
      </c>
      <c r="I110" s="87">
        <f t="shared" si="15"/>
        <v>3499.2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43.954193331087914</v>
      </c>
      <c r="F111" s="93">
        <f t="shared" si="16"/>
        <v>52.27946478647545</v>
      </c>
      <c r="G111" s="93">
        <f t="shared" si="13"/>
        <v>27.977874967841526</v>
      </c>
      <c r="H111" s="91">
        <f t="shared" si="14"/>
        <v>595.5999999999999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0.8580842828062182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1029.9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0.18688859939369118</v>
      </c>
      <c r="F121" s="86">
        <f t="shared" si="16"/>
        <v>83.45430550973278</v>
      </c>
      <c r="G121" s="86">
        <f t="shared" si="13"/>
        <v>49.3657298985168</v>
      </c>
      <c r="H121" s="87">
        <f t="shared" si="14"/>
        <v>100.29999999999995</v>
      </c>
      <c r="I121" s="87">
        <f t="shared" si="15"/>
        <v>518.8999999999999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</f>
        <v>48.3</v>
      </c>
      <c r="E123" s="86">
        <f>D123/D109*100</f>
        <v>0.017842892569115008</v>
      </c>
      <c r="F123" s="86">
        <f t="shared" si="16"/>
        <v>24.76923076923077</v>
      </c>
      <c r="G123" s="86">
        <f t="shared" si="13"/>
        <v>13.919308357348703</v>
      </c>
      <c r="H123" s="87">
        <f t="shared" si="14"/>
        <v>146.7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0.03173301183616934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</f>
        <v>10708.6</v>
      </c>
      <c r="E127" s="96">
        <f>D127/D109*100</f>
        <v>3.9559502974249474</v>
      </c>
      <c r="F127" s="86">
        <f t="shared" si="16"/>
        <v>82.33457889314327</v>
      </c>
      <c r="G127" s="86">
        <f t="shared" si="13"/>
        <v>68.77846072820928</v>
      </c>
      <c r="H127" s="87">
        <f t="shared" si="14"/>
        <v>2297.6000000000004</v>
      </c>
      <c r="I127" s="87">
        <f t="shared" si="15"/>
        <v>4861.1</v>
      </c>
      <c r="K127" s="88">
        <f>H110+H113+H116+H121+H123+H129+H130+H132+H134+H138+H139+H141+H150+H70+H128</f>
        <v>5077.565380000002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716.3999999999999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0.0008127197443489239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150.79999999999995</v>
      </c>
      <c r="M129" s="88"/>
    </row>
    <row r="130" spans="1:13" s="97" customFormat="1" ht="37.5">
      <c r="A130" s="152" t="s">
        <v>83</v>
      </c>
      <c r="B130" s="157">
        <v>154.3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154.3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0.07994206939868505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v>1729.7</v>
      </c>
      <c r="C138" s="94">
        <v>2964.5</v>
      </c>
      <c r="D138" s="95">
        <f>203+174+113.5+76.2+55.5+17.2+64.2+103.9</f>
        <v>807.5000000000001</v>
      </c>
      <c r="E138" s="96">
        <f>D138/D109*100</f>
        <v>0.2983050879826164</v>
      </c>
      <c r="F138" s="86">
        <f t="shared" si="16"/>
        <v>46.684396138058624</v>
      </c>
      <c r="G138" s="86">
        <f t="shared" si="13"/>
        <v>27.23899477146231</v>
      </c>
      <c r="H138" s="87">
        <f t="shared" si="14"/>
        <v>922.1999999999999</v>
      </c>
      <c r="I138" s="87">
        <f t="shared" si="15"/>
        <v>2157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</f>
        <v>61.699999999999996</v>
      </c>
      <c r="E139" s="96">
        <f>D139/D109*100</f>
        <v>0.022793094648331177</v>
      </c>
      <c r="F139" s="86">
        <f t="shared" si="16"/>
        <v>32.473684210526315</v>
      </c>
      <c r="G139" s="86">
        <f t="shared" si="13"/>
        <v>17.628571428571426</v>
      </c>
      <c r="H139" s="87">
        <f t="shared" si="14"/>
        <v>128.3</v>
      </c>
      <c r="I139" s="87">
        <f t="shared" si="15"/>
        <v>288.3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</f>
        <v>1.7000000000000002</v>
      </c>
      <c r="E140" s="93"/>
      <c r="F140" s="86">
        <f>D140/B140*100</f>
        <v>2.6153846153846154</v>
      </c>
      <c r="G140" s="93">
        <f>D140/C140*100</f>
        <v>1.5454545454545456</v>
      </c>
      <c r="H140" s="91">
        <f>B140-D140</f>
        <v>63.3</v>
      </c>
      <c r="I140" s="91">
        <f>C140-D140</f>
        <v>108.3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0.07637150341566905</v>
      </c>
      <c r="F141" s="86">
        <f>D141/B141*100</f>
        <v>55.43969428801287</v>
      </c>
      <c r="G141" s="86">
        <f>D141/C141*100</f>
        <v>32.156574895007</v>
      </c>
      <c r="H141" s="87">
        <f t="shared" si="14"/>
        <v>166.16537999999997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60.118851105975565</v>
      </c>
      <c r="G142" s="93">
        <f>D142/C142*100</f>
        <v>34.69232234711374</v>
      </c>
      <c r="H142" s="91">
        <f t="shared" si="14"/>
        <v>120.79999999999998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</f>
        <v>1119.9</v>
      </c>
      <c r="E143" s="96">
        <f>D143/D109*100</f>
        <v>0.4137112916801636</v>
      </c>
      <c r="F143" s="86">
        <f t="shared" si="16"/>
        <v>80.34292273477294</v>
      </c>
      <c r="G143" s="86">
        <f t="shared" si="13"/>
        <v>49.49178009545695</v>
      </c>
      <c r="H143" s="87">
        <f t="shared" si="14"/>
        <v>274</v>
      </c>
      <c r="I143" s="87">
        <f t="shared" si="15"/>
        <v>1142.9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</f>
        <v>869.7000000000002</v>
      </c>
      <c r="E144" s="93">
        <f>D144/D143*100</f>
        <v>77.65871952852935</v>
      </c>
      <c r="F144" s="93">
        <f t="shared" si="16"/>
        <v>80.06812741668202</v>
      </c>
      <c r="G144" s="93">
        <f t="shared" si="13"/>
        <v>46.57277498125737</v>
      </c>
      <c r="H144" s="91">
        <f t="shared" si="14"/>
        <v>216.4999999999999</v>
      </c>
      <c r="I144" s="91">
        <f t="shared" si="15"/>
        <v>997.6999999999999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</f>
        <v>26.500000000000007</v>
      </c>
      <c r="E145" s="93">
        <f>D145/D143*100</f>
        <v>2.366282703812841</v>
      </c>
      <c r="F145" s="93">
        <f t="shared" si="16"/>
        <v>91.06529209621995</v>
      </c>
      <c r="G145" s="93">
        <f>D145/C145*100</f>
        <v>55.20833333333335</v>
      </c>
      <c r="H145" s="91">
        <f t="shared" si="14"/>
        <v>2.5999999999999943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v>563</v>
      </c>
      <c r="E146" s="96">
        <f>D146/D109*100</f>
        <v>0.20798237094020186</v>
      </c>
      <c r="F146" s="86">
        <f t="shared" si="16"/>
        <v>58.58480749219564</v>
      </c>
      <c r="G146" s="86">
        <f t="shared" si="13"/>
        <v>58.58480749219564</v>
      </c>
      <c r="H146" s="87">
        <f t="shared" si="14"/>
        <v>398</v>
      </c>
      <c r="I146" s="87">
        <f t="shared" si="15"/>
        <v>398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v>109267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</f>
        <v>94837.3</v>
      </c>
      <c r="E148" s="96">
        <f>D148/D109*100</f>
        <v>35.03461191397372</v>
      </c>
      <c r="F148" s="86">
        <f t="shared" si="16"/>
        <v>86.79409153724363</v>
      </c>
      <c r="G148" s="86">
        <f t="shared" si="13"/>
        <v>63.88656107524332</v>
      </c>
      <c r="H148" s="87">
        <f t="shared" si="14"/>
        <v>14429.699999999997</v>
      </c>
      <c r="I148" s="87">
        <f t="shared" si="15"/>
        <v>53609.09999999999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8.666666666666666</v>
      </c>
      <c r="G150" s="86">
        <f>D150/C150*100</f>
        <v>5.199999999999999</v>
      </c>
      <c r="H150" s="87">
        <f>B150-D150</f>
        <v>27.4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0.020428819028407038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2.366972371803118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v>131884.3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</f>
        <v>117297.68516999998</v>
      </c>
      <c r="E153" s="96">
        <f>D153/D109*100</f>
        <v>43.331883956401335</v>
      </c>
      <c r="F153" s="86">
        <f t="shared" si="16"/>
        <v>88.93983982172252</v>
      </c>
      <c r="G153" s="86">
        <f t="shared" si="13"/>
        <v>31.21996487485018</v>
      </c>
      <c r="H153" s="87">
        <f t="shared" si="14"/>
        <v>14586.614830000006</v>
      </c>
      <c r="I153" s="87">
        <f>C153-D153</f>
        <v>258416.01483000003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</f>
        <v>33962.399999999994</v>
      </c>
      <c r="E154" s="96">
        <f>D154/D109*100</f>
        <v>12.546324111579949</v>
      </c>
      <c r="F154" s="86">
        <f t="shared" si="16"/>
        <v>85.7142857142857</v>
      </c>
      <c r="G154" s="86">
        <f t="shared" si="13"/>
        <v>49.99985277880014</v>
      </c>
      <c r="H154" s="87">
        <f t="shared" si="14"/>
        <v>5660.400000000009</v>
      </c>
      <c r="I154" s="87">
        <f t="shared" si="15"/>
        <v>33962.600000000006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301915.91979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2507982.7000000007</v>
      </c>
      <c r="D156" s="36">
        <f>D6+D18+D33+D43+D52+D60+D70+D74+D79+D81+D89+D92+D97+D104+D109+D102+D86+D100+D46</f>
        <v>1208979.2567899998</v>
      </c>
      <c r="E156" s="25">
        <v>100</v>
      </c>
      <c r="F156" s="3">
        <f>D156/B156*100</f>
        <v>83.54094017094606</v>
      </c>
      <c r="G156" s="3">
        <f aca="true" t="shared" si="17" ref="G156:G162">D156/C156*100</f>
        <v>48.205247061313436</v>
      </c>
      <c r="H156" s="36">
        <f>B156-D156</f>
        <v>238190.54321000027</v>
      </c>
      <c r="I156" s="36">
        <f aca="true" t="shared" si="18" ref="I156:I162">C156-D156</f>
        <v>1299003.4432100009</v>
      </c>
      <c r="K156" s="136">
        <f>D156-114199.9-202905.8-214631.3-204053.8-222765.5+11.7-231911.7</f>
        <v>18522.956789999793</v>
      </c>
    </row>
    <row r="157" spans="1:9" ht="18.75">
      <c r="A157" s="15" t="s">
        <v>5</v>
      </c>
      <c r="B157" s="47">
        <f>B8+B20+B34+B53+B61+B93+B117+B122+B47+B144+B135+B105</f>
        <v>625999.2999999999</v>
      </c>
      <c r="C157" s="47">
        <f>C8+C20+C34+C53+C61+C93+C117+C122+C47+C144+C135+C105</f>
        <v>988150.6</v>
      </c>
      <c r="D157" s="47">
        <f>D8+D20+D34+D53+D61+D93+D117+D122+D47+D144+D135+D105</f>
        <v>549678.5999999999</v>
      </c>
      <c r="E157" s="6">
        <f>D157/D156*100</f>
        <v>45.46633839355271</v>
      </c>
      <c r="F157" s="6">
        <f aca="true" t="shared" si="19" ref="F157:F162">D157/B157*100</f>
        <v>87.80818125515475</v>
      </c>
      <c r="G157" s="6">
        <f t="shared" si="17"/>
        <v>55.62700665262966</v>
      </c>
      <c r="H157" s="48">
        <f aca="true" t="shared" si="20" ref="H157:H162">B157-D157</f>
        <v>76320.70000000007</v>
      </c>
      <c r="I157" s="58">
        <f t="shared" si="18"/>
        <v>438472.0000000001</v>
      </c>
    </row>
    <row r="158" spans="1:9" ht="18.75">
      <c r="A158" s="15" t="s">
        <v>0</v>
      </c>
      <c r="B158" s="87">
        <f>B11+B23+B36+B56+B63+B94+B50+B145+B111+B114+B98+B142+B131</f>
        <v>72505.09999999999</v>
      </c>
      <c r="C158" s="87">
        <f>C11+C23+C36+C56+C63+C94+C50+C145+C111+C114+C98+C142+C131</f>
        <v>125217.3</v>
      </c>
      <c r="D158" s="87">
        <f>D11+D23+D36+D56+D63+D94+D50+D145+D111+D114+D98+D142+D131</f>
        <v>60156.69999999997</v>
      </c>
      <c r="E158" s="6">
        <f>D158/D156*100</f>
        <v>4.975825653098796</v>
      </c>
      <c r="F158" s="6">
        <f t="shared" si="19"/>
        <v>82.96892218616343</v>
      </c>
      <c r="G158" s="6">
        <f t="shared" si="17"/>
        <v>48.041844058289044</v>
      </c>
      <c r="H158" s="48">
        <f>B158-D158</f>
        <v>12348.400000000023</v>
      </c>
      <c r="I158" s="58">
        <f t="shared" si="18"/>
        <v>65060.600000000035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48135.3</v>
      </c>
      <c r="D159" s="142">
        <f>D22+D10+D55+D49+D62+D35+D126</f>
        <v>26377.600000000002</v>
      </c>
      <c r="E159" s="6">
        <f>D159/D156*100</f>
        <v>2.1818074918866706</v>
      </c>
      <c r="F159" s="6">
        <f t="shared" si="19"/>
        <v>88.01393402692044</v>
      </c>
      <c r="G159" s="6">
        <f t="shared" si="17"/>
        <v>54.79886902127961</v>
      </c>
      <c r="H159" s="48">
        <f t="shared" si="20"/>
        <v>3592.199999999997</v>
      </c>
      <c r="I159" s="58">
        <f t="shared" si="18"/>
        <v>21757.7</v>
      </c>
    </row>
    <row r="160" spans="1:9" ht="21" customHeight="1">
      <c r="A160" s="15" t="s">
        <v>12</v>
      </c>
      <c r="B160" s="142">
        <f>B12+B24+B106+B64+B38+B95+B133+B57+B140+B120+B44+B73</f>
        <v>51250.49999999999</v>
      </c>
      <c r="C160" s="142">
        <f>C12+C24+C106+C64+C38+C95+C133+C57+C140+C120+C44+C73</f>
        <v>87651.80000000002</v>
      </c>
      <c r="D160" s="142">
        <f>D12+D24+D106+D64+D38+D95+D133+D57+D140+D120+D44+D73</f>
        <v>36636.2</v>
      </c>
      <c r="E160" s="6">
        <f>D160/D156*100</f>
        <v>3.0303414880147708</v>
      </c>
      <c r="F160" s="6">
        <f>D160/B160*100</f>
        <v>71.4845708822353</v>
      </c>
      <c r="G160" s="6">
        <f t="shared" si="17"/>
        <v>41.79743028665697</v>
      </c>
      <c r="H160" s="48">
        <f>B160-D160</f>
        <v>14614.299999999996</v>
      </c>
      <c r="I160" s="58">
        <f t="shared" si="18"/>
        <v>51015.60000000002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0.00306870442909876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667392.5000000001</v>
      </c>
      <c r="C162" s="60">
        <f>C156-C157-C158-C159-C160-C161</f>
        <v>1258704.8000000005</v>
      </c>
      <c r="D162" s="60">
        <f>D156-D157-D158-D159-D160-D161</f>
        <v>536093.0567900001</v>
      </c>
      <c r="E162" s="28">
        <f>D162/D156*100</f>
        <v>44.34261826901796</v>
      </c>
      <c r="F162" s="28">
        <f t="shared" si="19"/>
        <v>80.32650303831703</v>
      </c>
      <c r="G162" s="28">
        <f t="shared" si="17"/>
        <v>42.59084868747619</v>
      </c>
      <c r="H162" s="81">
        <f t="shared" si="20"/>
        <v>131299.44321000006</v>
      </c>
      <c r="I162" s="81">
        <f t="shared" si="18"/>
        <v>722611.7432100005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1208979.2567899998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1208979.2567899998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2019-06-27T08:34:52Z</cp:lastPrinted>
  <dcterms:created xsi:type="dcterms:W3CDTF">2000-06-20T04:48:00Z</dcterms:created>
  <dcterms:modified xsi:type="dcterms:W3CDTF">2019-07-01T12:11:02Z</dcterms:modified>
  <cp:category/>
  <cp:version/>
  <cp:contentType/>
  <cp:contentStatus/>
</cp:coreProperties>
</file>